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facc0465336df69/Documents/Finance/Budgets/2025-26/"/>
    </mc:Choice>
  </mc:AlternateContent>
  <xr:revisionPtr revIDLastSave="14" documentId="8_{E2B48D66-3C06-4F39-8C66-0012D1291E74}" xr6:coauthVersionLast="47" xr6:coauthVersionMax="47" xr10:uidLastSave="{EEA9CBC3-8693-499E-9912-A4AA9729C8E9}"/>
  <bookViews>
    <workbookView xWindow="-110" yWindow="-110" windowWidth="19420" windowHeight="10300" xr2:uid="{2A5ED86F-1FD6-44A8-A288-029AAB7C7435}"/>
  </bookViews>
  <sheets>
    <sheet name="Budget 25-26" sheetId="1" r:id="rId1"/>
    <sheet name="Reserve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F29" i="2"/>
  <c r="F28" i="2"/>
  <c r="F12" i="2"/>
  <c r="D11" i="2"/>
  <c r="F17" i="2"/>
  <c r="F27" i="2" s="1"/>
  <c r="B31" i="1" l="1"/>
  <c r="D31" i="1"/>
  <c r="D46" i="1" s="1"/>
</calcChain>
</file>

<file path=xl/sharedStrings.xml><?xml version="1.0" encoding="utf-8"?>
<sst xmlns="http://schemas.openxmlformats.org/spreadsheetml/2006/main" count="111" uniqueCount="98">
  <si>
    <t xml:space="preserve">BROADWELL PARISH COUNCIL </t>
  </si>
  <si>
    <t>24/25</t>
  </si>
  <si>
    <t>Budget £</t>
  </si>
  <si>
    <t>Explanations</t>
  </si>
  <si>
    <t>Clerks Salary</t>
  </si>
  <si>
    <t>Salary Uplift NJC annual pay awards</t>
  </si>
  <si>
    <t>PATA payroll</t>
  </si>
  <si>
    <t xml:space="preserve">HMRC </t>
  </si>
  <si>
    <t>Clerk Expenses</t>
  </si>
  <si>
    <t>Office Expenses</t>
  </si>
  <si>
    <t>Broadwell Village Hall</t>
  </si>
  <si>
    <t>IT / Website</t>
  </si>
  <si>
    <t>Mower insurance</t>
  </si>
  <si>
    <t>ROSPA</t>
  </si>
  <si>
    <t>Training</t>
  </si>
  <si>
    <t>Insurance for council</t>
  </si>
  <si>
    <t>Audit annual costs GAPTC</t>
  </si>
  <si>
    <t>S137 payments</t>
  </si>
  <si>
    <t>ACCOUNTS package</t>
  </si>
  <si>
    <t xml:space="preserve">Projects </t>
  </si>
  <si>
    <t>Transfer to and from Savings acc</t>
  </si>
  <si>
    <t>Annual items Subscriptions</t>
  </si>
  <si>
    <t>Contingencies</t>
  </si>
  <si>
    <t>Plus accrual (5 Yr) for Mower replacement</t>
  </si>
  <si>
    <t>Plus accrual for Elections</t>
  </si>
  <si>
    <t>BUDGET TOTAL required</t>
  </si>
  <si>
    <t xml:space="preserve">Council Tax  Precept set by PC at </t>
  </si>
  <si>
    <t>BUDGET 2025 TO 2026</t>
  </si>
  <si>
    <t>this includes extra for possible overtime and increase in NICS</t>
  </si>
  <si>
    <t>Home Work Allowance</t>
  </si>
  <si>
    <t>6 pc meetings plus two others</t>
  </si>
  <si>
    <t>Website plus planning package</t>
  </si>
  <si>
    <t>Mower maintenance</t>
  </si>
  <si>
    <t>Fuel</t>
  </si>
  <si>
    <t>Based on 20% of salary</t>
  </si>
  <si>
    <t>ICO Data Protection GDPR</t>
  </si>
  <si>
    <t>Based on last year fuel costs</t>
  </si>
  <si>
    <t xml:space="preserve">Based on last year </t>
  </si>
  <si>
    <t>Defibrillator</t>
  </si>
  <si>
    <t>25/26</t>
  </si>
  <si>
    <t>Bank Charges</t>
  </si>
  <si>
    <t>New - £5 per month</t>
  </si>
  <si>
    <t>Savings' Account</t>
  </si>
  <si>
    <t>TOTALS</t>
  </si>
  <si>
    <t>NOTES</t>
  </si>
  <si>
    <t>Year</t>
  </si>
  <si>
    <t>CIL Money</t>
  </si>
  <si>
    <t>22/23</t>
  </si>
  <si>
    <t>Works approved</t>
  </si>
  <si>
    <t>Ordered</t>
  </si>
  <si>
    <t>Swings</t>
  </si>
  <si>
    <t>23/24</t>
  </si>
  <si>
    <t xml:space="preserve">Cottage Potholes </t>
  </si>
  <si>
    <t>Elections C/fwd</t>
  </si>
  <si>
    <t>New Mower replacement</t>
  </si>
  <si>
    <t>(2000)</t>
  </si>
  <si>
    <t>To be budgeted in 24/25</t>
  </si>
  <si>
    <t>To be budgeted in 25/26</t>
  </si>
  <si>
    <t>26/27</t>
  </si>
  <si>
    <t>To be budgeted in 26/27</t>
  </si>
  <si>
    <t>27/28</t>
  </si>
  <si>
    <t>To be budgeted in 27/28</t>
  </si>
  <si>
    <t>Works to be approved</t>
  </si>
  <si>
    <t>Taken from quotes NB - Watery Lane</t>
  </si>
  <si>
    <t>**Estimated - No quotes - Pond works</t>
  </si>
  <si>
    <t>NOTE RESERVES SHOULD BE AROUND 50% of budget/precept</t>
  </si>
  <si>
    <t>BANK Balance as at 31/12/2024</t>
  </si>
  <si>
    <t>Flood works</t>
  </si>
  <si>
    <t>Received</t>
  </si>
  <si>
    <t xml:space="preserve">CIL money </t>
  </si>
  <si>
    <t>available</t>
  </si>
  <si>
    <t>YEAR</t>
  </si>
  <si>
    <t>Completed</t>
  </si>
  <si>
    <t>EARMARKED RESERVES B/FWD</t>
  </si>
  <si>
    <t>TOTAL</t>
  </si>
  <si>
    <t>EARMARKED BALANCE CARRIED FORWARD  to 25/26</t>
  </si>
  <si>
    <t>CIL MONEY CARRIED FORWARD to 25/26</t>
  </si>
  <si>
    <t>as at 31/12/24</t>
  </si>
  <si>
    <t xml:space="preserve">Band D </t>
  </si>
  <si>
    <t>GCC Match Funding - still to receive</t>
  </si>
  <si>
    <t>As at 31/12/24</t>
  </si>
  <si>
    <t xml:space="preserve">Cllr Stowe to pay match funding promised for flood works </t>
  </si>
  <si>
    <t>Approximately £6k in Treasurer's account</t>
  </si>
  <si>
    <t>Balance</t>
  </si>
  <si>
    <t>General Reserve - Equals 37.5% of 25/26 precept of £11000</t>
  </si>
  <si>
    <t>Estimated spend to 31/3/25</t>
  </si>
  <si>
    <t xml:space="preserve"> Treasurer's Acc FORECAST C/Forward to 25/26</t>
  </si>
  <si>
    <t>Balance if we don't receive match funding from Cllr Stowe</t>
  </si>
  <si>
    <t xml:space="preserve">HISTORIC </t>
  </si>
  <si>
    <t xml:space="preserve"> CASH BOOK BALANCE C/FWD</t>
  </si>
  <si>
    <t>£2292 budget not covered by precept of £11k</t>
  </si>
  <si>
    <t>FORECAST OF GENERAL RESERVES BALANCE</t>
  </si>
  <si>
    <t>(£1925 full timers) This has been the increase on the last two years.  Extra added for new clerk overlap &amp; advertising</t>
  </si>
  <si>
    <t>Registration etc new batteries are required Jan 25</t>
  </si>
  <si>
    <t>£1500 Annual Pond Clearance, ****ALLOCATE CIL money for the following - Under Road Culvert, Land Registrations, Village Gates, Village NHPlan £1500 for annual pond clearance</t>
  </si>
  <si>
    <t>25.23% increase in Band D</t>
  </si>
  <si>
    <t>£3000 invoice to GCC remains unpaid but will boost the gap</t>
  </si>
  <si>
    <t>32.2% increase from last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</si>
</sst>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5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2" fillId="3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1" xfId="0" applyBorder="1"/>
    <xf numFmtId="40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wrapText="1"/>
    </xf>
    <xf numFmtId="0" fontId="3" fillId="0" borderId="1" xfId="0" applyFont="1" applyBorder="1"/>
    <xf numFmtId="40" fontId="0" fillId="4" borderId="2" xfId="0" applyNumberFormat="1" applyFill="1" applyBorder="1"/>
    <xf numFmtId="0" fontId="0" fillId="4" borderId="2" xfId="0" applyFill="1" applyBorder="1" applyAlignment="1">
      <alignment wrapText="1"/>
    </xf>
    <xf numFmtId="0" fontId="4" fillId="0" borderId="0" xfId="0" applyFont="1"/>
    <xf numFmtId="40" fontId="2" fillId="0" borderId="2" xfId="0" applyNumberFormat="1" applyFont="1" applyBorder="1"/>
    <xf numFmtId="0" fontId="4" fillId="2" borderId="0" xfId="0" applyFont="1" applyFill="1"/>
    <xf numFmtId="40" fontId="2" fillId="2" borderId="2" xfId="0" applyNumberFormat="1" applyFont="1" applyFill="1" applyBorder="1"/>
    <xf numFmtId="40" fontId="2" fillId="0" borderId="0" xfId="0" applyNumberFormat="1" applyFont="1"/>
    <xf numFmtId="0" fontId="4" fillId="3" borderId="0" xfId="0" applyFont="1" applyFill="1"/>
    <xf numFmtId="6" fontId="2" fillId="3" borderId="0" xfId="0" applyNumberFormat="1" applyFont="1" applyFill="1"/>
    <xf numFmtId="0" fontId="1" fillId="0" borderId="0" xfId="0" applyFont="1"/>
    <xf numFmtId="0" fontId="3" fillId="0" borderId="0" xfId="0" applyFont="1"/>
    <xf numFmtId="6" fontId="4" fillId="0" borderId="0" xfId="0" applyNumberFormat="1" applyFont="1"/>
    <xf numFmtId="8" fontId="0" fillId="0" borderId="0" xfId="0" applyNumberFormat="1"/>
    <xf numFmtId="0" fontId="0" fillId="0" borderId="0" xfId="0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14" fontId="2" fillId="0" borderId="0" xfId="0" applyNumberFormat="1" applyFont="1"/>
    <xf numFmtId="14" fontId="0" fillId="0" borderId="0" xfId="0" applyNumberFormat="1"/>
    <xf numFmtId="164" fontId="0" fillId="0" borderId="0" xfId="0" applyNumberFormat="1"/>
    <xf numFmtId="164" fontId="2" fillId="0" borderId="3" xfId="0" applyNumberFormat="1" applyFont="1" applyBorder="1"/>
    <xf numFmtId="164" fontId="2" fillId="0" borderId="0" xfId="0" applyNumberFormat="1" applyFont="1" applyAlignment="1">
      <alignment horizontal="center"/>
    </xf>
    <xf numFmtId="164" fontId="0" fillId="0" borderId="4" xfId="0" applyNumberFormat="1" applyBorder="1"/>
    <xf numFmtId="0" fontId="0" fillId="0" borderId="0" xfId="0" applyAlignment="1">
      <alignment horizontal="center"/>
    </xf>
    <xf numFmtId="0" fontId="7" fillId="0" borderId="0" xfId="0" applyFont="1"/>
    <xf numFmtId="164" fontId="1" fillId="0" borderId="0" xfId="0" applyNumberFormat="1" applyFont="1"/>
    <xf numFmtId="0" fontId="1" fillId="0" borderId="5" xfId="0" applyFont="1" applyBorder="1"/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164" fontId="2" fillId="0" borderId="6" xfId="0" applyNumberFormat="1" applyFont="1" applyBorder="1"/>
    <xf numFmtId="164" fontId="1" fillId="0" borderId="4" xfId="0" applyNumberFormat="1" applyFont="1" applyBorder="1"/>
    <xf numFmtId="0" fontId="0" fillId="0" borderId="0" xfId="0" applyAlignment="1">
      <alignment horizontal="right"/>
    </xf>
    <xf numFmtId="0" fontId="0" fillId="0" borderId="4" xfId="0" applyBorder="1"/>
    <xf numFmtId="164" fontId="0" fillId="0" borderId="7" xfId="0" applyNumberFormat="1" applyBorder="1"/>
    <xf numFmtId="49" fontId="0" fillId="0" borderId="0" xfId="0" applyNumberFormat="1"/>
    <xf numFmtId="49" fontId="0" fillId="0" borderId="5" xfId="0" applyNumberFormat="1" applyBorder="1"/>
    <xf numFmtId="0" fontId="0" fillId="4" borderId="0" xfId="0" applyFill="1"/>
    <xf numFmtId="164" fontId="0" fillId="0" borderId="0" xfId="0" applyNumberFormat="1" applyAlignment="1">
      <alignment horizontal="center"/>
    </xf>
    <xf numFmtId="0" fontId="7" fillId="5" borderId="0" xfId="0" applyFont="1" applyFill="1"/>
    <xf numFmtId="0" fontId="7" fillId="5" borderId="0" xfId="0" applyFont="1" applyFill="1" applyAlignment="1">
      <alignment horizontal="center"/>
    </xf>
    <xf numFmtId="164" fontId="0" fillId="5" borderId="0" xfId="0" applyNumberFormat="1" applyFill="1"/>
    <xf numFmtId="0" fontId="0" fillId="6" borderId="5" xfId="0" applyFill="1" applyBorder="1" applyAlignment="1">
      <alignment horizontal="center"/>
    </xf>
    <xf numFmtId="164" fontId="0" fillId="6" borderId="5" xfId="0" applyNumberFormat="1" applyFill="1" applyBorder="1"/>
    <xf numFmtId="164" fontId="0" fillId="6" borderId="7" xfId="0" applyNumberFormat="1" applyFill="1" applyBorder="1"/>
    <xf numFmtId="164" fontId="7" fillId="6" borderId="4" xfId="0" applyNumberFormat="1" applyFont="1" applyFill="1" applyBorder="1"/>
    <xf numFmtId="0" fontId="0" fillId="6" borderId="0" xfId="0" applyFill="1" applyAlignment="1">
      <alignment horizontal="center"/>
    </xf>
    <xf numFmtId="164" fontId="0" fillId="6" borderId="0" xfId="0" applyNumberFormat="1" applyFill="1"/>
    <xf numFmtId="164" fontId="0" fillId="6" borderId="4" xfId="0" applyNumberFormat="1" applyFill="1" applyBorder="1"/>
    <xf numFmtId="164" fontId="0" fillId="0" borderId="5" xfId="0" applyNumberFormat="1" applyBorder="1"/>
    <xf numFmtId="164" fontId="2" fillId="0" borderId="0" xfId="0" applyNumberFormat="1" applyFont="1"/>
    <xf numFmtId="0" fontId="7" fillId="0" borderId="0" xfId="0" applyFont="1" applyAlignment="1">
      <alignment horizontal="center"/>
    </xf>
    <xf numFmtId="9" fontId="8" fillId="0" borderId="0" xfId="0" applyNumberFormat="1" applyFont="1"/>
    <xf numFmtId="8" fontId="4" fillId="3" borderId="0" xfId="0" applyNumberFormat="1" applyFont="1" applyFill="1"/>
    <xf numFmtId="10" fontId="0" fillId="0" borderId="0" xfId="0" applyNumberFormat="1" applyAlignment="1">
      <alignment horizontal="left"/>
    </xf>
    <xf numFmtId="8" fontId="4" fillId="0" borderId="0" xfId="0" applyNumberFormat="1" applyFont="1"/>
    <xf numFmtId="0" fontId="9" fillId="0" borderId="0" xfId="0" applyFont="1"/>
    <xf numFmtId="8" fontId="10" fillId="0" borderId="0" xfId="0" applyNumberFormat="1" applyFont="1"/>
    <xf numFmtId="0" fontId="4" fillId="0" borderId="0" xfId="0" applyFont="1" applyAlignment="1">
      <alignment horizontal="right"/>
    </xf>
    <xf numFmtId="8" fontId="2" fillId="0" borderId="8" xfId="0" applyNumberFormat="1" applyFont="1" applyBorder="1"/>
    <xf numFmtId="0" fontId="7" fillId="6" borderId="5" xfId="0" applyFont="1" applyFill="1" applyBorder="1" applyAlignment="1">
      <alignment horizontal="center"/>
    </xf>
    <xf numFmtId="164" fontId="2" fillId="6" borderId="2" xfId="0" applyNumberFormat="1" applyFont="1" applyFill="1" applyBorder="1"/>
    <xf numFmtId="164" fontId="7" fillId="5" borderId="4" xfId="0" applyNumberFormat="1" applyFont="1" applyFill="1" applyBorder="1"/>
    <xf numFmtId="164" fontId="2" fillId="5" borderId="0" xfId="0" applyNumberFormat="1" applyFont="1" applyFill="1"/>
    <xf numFmtId="0" fontId="2" fillId="0" borderId="0" xfId="0" applyFont="1" applyAlignment="1">
      <alignment horizontal="right"/>
    </xf>
    <xf numFmtId="8" fontId="2" fillId="0" borderId="9" xfId="0" applyNumberFormat="1" applyFont="1" applyBorder="1"/>
    <xf numFmtId="6" fontId="9" fillId="0" borderId="0" xfId="0" applyNumberFormat="1" applyFont="1"/>
    <xf numFmtId="0" fontId="6" fillId="0" borderId="0" xfId="0" applyFont="1"/>
    <xf numFmtId="164" fontId="6" fillId="0" borderId="8" xfId="0" applyNumberFormat="1" applyFont="1" applyBorder="1"/>
    <xf numFmtId="0" fontId="0" fillId="0" borderId="0" xfId="0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6" borderId="0" xfId="0" applyFont="1" applyFill="1" applyAlignment="1">
      <alignment horizontal="right"/>
    </xf>
    <xf numFmtId="0" fontId="6" fillId="0" borderId="0" xfId="0" applyFont="1" applyAlignment="1">
      <alignment horizontal="center"/>
    </xf>
    <xf numFmtId="10" fontId="1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8A471-0324-4637-88C2-B59B201F5BB5}">
  <sheetPr>
    <pageSetUpPr fitToPage="1"/>
  </sheetPr>
  <dimension ref="A1:G47"/>
  <sheetViews>
    <sheetView tabSelected="1" workbookViewId="0">
      <selection activeCell="J3" sqref="J3"/>
    </sheetView>
  </sheetViews>
  <sheetFormatPr defaultRowHeight="14.5" x14ac:dyDescent="0.35"/>
  <cols>
    <col min="1" max="1" width="37.26953125" customWidth="1"/>
    <col min="2" max="2" width="11.453125" customWidth="1"/>
    <col min="3" max="3" width="1.36328125" customWidth="1"/>
    <col min="4" max="4" width="9.81640625" bestFit="1" customWidth="1"/>
    <col min="5" max="5" width="1.54296875" customWidth="1"/>
    <col min="6" max="6" width="52.6328125" customWidth="1"/>
    <col min="7" max="7" width="15" customWidth="1"/>
  </cols>
  <sheetData>
    <row r="1" spans="1:6" x14ac:dyDescent="0.35">
      <c r="A1" s="1" t="s">
        <v>0</v>
      </c>
    </row>
    <row r="2" spans="1:6" x14ac:dyDescent="0.35">
      <c r="A2" s="2" t="s">
        <v>27</v>
      </c>
      <c r="B2" s="2"/>
      <c r="C2" s="2"/>
      <c r="D2" s="3" t="s">
        <v>39</v>
      </c>
    </row>
    <row r="3" spans="1:6" x14ac:dyDescent="0.35">
      <c r="B3" t="s">
        <v>1</v>
      </c>
      <c r="D3" s="3" t="s">
        <v>2</v>
      </c>
      <c r="F3" s="4" t="s">
        <v>3</v>
      </c>
    </row>
    <row r="4" spans="1:6" x14ac:dyDescent="0.35">
      <c r="A4" s="5" t="s">
        <v>4</v>
      </c>
      <c r="B4" s="6">
        <v>3600</v>
      </c>
      <c r="D4" s="6">
        <v>3400</v>
      </c>
      <c r="F4" s="7" t="s">
        <v>28</v>
      </c>
    </row>
    <row r="5" spans="1:6" ht="29" x14ac:dyDescent="0.35">
      <c r="A5" s="5" t="s">
        <v>5</v>
      </c>
      <c r="B5" s="6">
        <v>330</v>
      </c>
      <c r="D5" s="6">
        <v>1870</v>
      </c>
      <c r="F5" s="8" t="s">
        <v>92</v>
      </c>
    </row>
    <row r="6" spans="1:6" x14ac:dyDescent="0.35">
      <c r="A6" s="5" t="s">
        <v>6</v>
      </c>
      <c r="B6" s="6">
        <v>60</v>
      </c>
      <c r="D6" s="6">
        <v>60</v>
      </c>
      <c r="F6" s="7"/>
    </row>
    <row r="7" spans="1:6" x14ac:dyDescent="0.35">
      <c r="A7" s="5" t="s">
        <v>7</v>
      </c>
      <c r="B7" s="6">
        <v>840</v>
      </c>
      <c r="D7" s="6">
        <v>680</v>
      </c>
      <c r="F7" s="7" t="s">
        <v>34</v>
      </c>
    </row>
    <row r="8" spans="1:6" x14ac:dyDescent="0.35">
      <c r="A8" s="5" t="s">
        <v>29</v>
      </c>
      <c r="B8" s="6">
        <v>0</v>
      </c>
      <c r="D8" s="6">
        <v>312</v>
      </c>
      <c r="F8" s="7"/>
    </row>
    <row r="9" spans="1:6" x14ac:dyDescent="0.35">
      <c r="A9" s="5" t="s">
        <v>40</v>
      </c>
      <c r="B9" s="6">
        <v>0</v>
      </c>
      <c r="D9" s="6">
        <v>60</v>
      </c>
      <c r="F9" s="7" t="s">
        <v>41</v>
      </c>
    </row>
    <row r="10" spans="1:6" x14ac:dyDescent="0.35">
      <c r="A10" s="5" t="s">
        <v>8</v>
      </c>
      <c r="B10" s="6">
        <v>140</v>
      </c>
      <c r="D10" s="6">
        <v>150</v>
      </c>
      <c r="F10" s="7"/>
    </row>
    <row r="11" spans="1:6" x14ac:dyDescent="0.35">
      <c r="A11" s="5" t="s">
        <v>9</v>
      </c>
      <c r="B11" s="6">
        <v>210</v>
      </c>
      <c r="D11" s="6">
        <v>100</v>
      </c>
      <c r="F11" s="7"/>
    </row>
    <row r="12" spans="1:6" x14ac:dyDescent="0.35">
      <c r="A12" s="5" t="s">
        <v>10</v>
      </c>
      <c r="B12" s="6">
        <v>160</v>
      </c>
      <c r="D12" s="6">
        <v>80</v>
      </c>
      <c r="F12" s="7" t="s">
        <v>30</v>
      </c>
    </row>
    <row r="13" spans="1:6" x14ac:dyDescent="0.35">
      <c r="A13" s="5" t="s">
        <v>11</v>
      </c>
      <c r="B13" s="6">
        <v>160</v>
      </c>
      <c r="D13" s="6">
        <v>200</v>
      </c>
      <c r="F13" s="7" t="s">
        <v>31</v>
      </c>
    </row>
    <row r="14" spans="1:6" x14ac:dyDescent="0.35">
      <c r="A14" s="5" t="s">
        <v>12</v>
      </c>
      <c r="B14" s="6">
        <v>200</v>
      </c>
      <c r="D14" s="6">
        <v>160</v>
      </c>
      <c r="F14" s="7"/>
    </row>
    <row r="15" spans="1:6" x14ac:dyDescent="0.35">
      <c r="A15" s="5" t="s">
        <v>32</v>
      </c>
      <c r="B15" s="6">
        <v>750</v>
      </c>
      <c r="D15" s="6">
        <v>1000</v>
      </c>
      <c r="F15" s="7" t="s">
        <v>37</v>
      </c>
    </row>
    <row r="16" spans="1:6" x14ac:dyDescent="0.35">
      <c r="A16" s="5" t="s">
        <v>33</v>
      </c>
      <c r="B16" s="6">
        <v>0</v>
      </c>
      <c r="D16" s="6">
        <v>200</v>
      </c>
      <c r="F16" s="7" t="s">
        <v>36</v>
      </c>
    </row>
    <row r="17" spans="1:6" x14ac:dyDescent="0.35">
      <c r="A17" s="5" t="s">
        <v>13</v>
      </c>
      <c r="B17" s="6">
        <v>100</v>
      </c>
      <c r="D17" s="6">
        <v>100</v>
      </c>
      <c r="F17" s="7"/>
    </row>
    <row r="18" spans="1:6" x14ac:dyDescent="0.35">
      <c r="A18" s="5" t="s">
        <v>38</v>
      </c>
      <c r="B18" s="6">
        <v>0</v>
      </c>
      <c r="D18" s="6">
        <v>400</v>
      </c>
      <c r="F18" s="7" t="s">
        <v>93</v>
      </c>
    </row>
    <row r="19" spans="1:6" x14ac:dyDescent="0.35">
      <c r="A19" s="5" t="s">
        <v>14</v>
      </c>
      <c r="B19" s="6">
        <v>90</v>
      </c>
      <c r="D19" s="6">
        <v>90</v>
      </c>
      <c r="F19" s="8"/>
    </row>
    <row r="20" spans="1:6" x14ac:dyDescent="0.35">
      <c r="A20" s="5" t="s">
        <v>35</v>
      </c>
      <c r="B20" s="6">
        <v>0</v>
      </c>
      <c r="D20" s="6">
        <v>35</v>
      </c>
      <c r="F20" s="8"/>
    </row>
    <row r="21" spans="1:6" x14ac:dyDescent="0.35">
      <c r="A21" s="5" t="s">
        <v>15</v>
      </c>
      <c r="B21" s="6">
        <v>750</v>
      </c>
      <c r="D21" s="6">
        <v>400</v>
      </c>
      <c r="F21" s="7"/>
    </row>
    <row r="22" spans="1:6" x14ac:dyDescent="0.35">
      <c r="A22" s="9" t="s">
        <v>16</v>
      </c>
      <c r="B22" s="6">
        <v>200</v>
      </c>
      <c r="C22" s="20"/>
      <c r="D22" s="6">
        <v>220</v>
      </c>
      <c r="F22" s="7"/>
    </row>
    <row r="23" spans="1:6" x14ac:dyDescent="0.35">
      <c r="A23" s="5" t="s">
        <v>17</v>
      </c>
      <c r="B23" s="6">
        <v>0</v>
      </c>
      <c r="D23" s="6">
        <v>0</v>
      </c>
      <c r="F23" s="7"/>
    </row>
    <row r="24" spans="1:6" x14ac:dyDescent="0.35">
      <c r="A24" s="5" t="s">
        <v>18</v>
      </c>
      <c r="B24" s="6">
        <v>144</v>
      </c>
      <c r="D24" s="6">
        <v>55</v>
      </c>
      <c r="F24" s="7"/>
    </row>
    <row r="25" spans="1:6" ht="58" x14ac:dyDescent="0.35">
      <c r="A25" s="9" t="s">
        <v>19</v>
      </c>
      <c r="B25" s="10">
        <v>5000</v>
      </c>
      <c r="C25" s="20"/>
      <c r="D25" s="10">
        <v>1500</v>
      </c>
      <c r="F25" s="11" t="s">
        <v>94</v>
      </c>
    </row>
    <row r="26" spans="1:6" x14ac:dyDescent="0.35">
      <c r="A26" s="9" t="s">
        <v>20</v>
      </c>
      <c r="B26" s="6">
        <v>0</v>
      </c>
      <c r="C26" s="20"/>
      <c r="D26" s="6"/>
      <c r="F26" s="7"/>
    </row>
    <row r="27" spans="1:6" x14ac:dyDescent="0.35">
      <c r="A27" s="9" t="s">
        <v>21</v>
      </c>
      <c r="B27" s="6">
        <v>220</v>
      </c>
      <c r="C27" s="20"/>
      <c r="D27" s="6">
        <v>220</v>
      </c>
      <c r="F27" s="7"/>
    </row>
    <row r="28" spans="1:6" x14ac:dyDescent="0.35">
      <c r="A28" s="9" t="s">
        <v>22</v>
      </c>
      <c r="B28" s="6">
        <v>1000</v>
      </c>
      <c r="C28" s="20"/>
      <c r="D28" s="6">
        <v>1000</v>
      </c>
      <c r="F28" s="7"/>
    </row>
    <row r="29" spans="1:6" x14ac:dyDescent="0.35">
      <c r="A29" s="12" t="s">
        <v>23</v>
      </c>
      <c r="B29" s="13">
        <v>2000</v>
      </c>
      <c r="C29" s="12"/>
      <c r="D29" s="13">
        <v>2000</v>
      </c>
    </row>
    <row r="30" spans="1:6" x14ac:dyDescent="0.35">
      <c r="A30" s="4" t="s">
        <v>24</v>
      </c>
      <c r="B30" s="13">
        <v>0</v>
      </c>
      <c r="C30" s="4"/>
      <c r="D30" s="13">
        <v>0</v>
      </c>
    </row>
    <row r="31" spans="1:6" x14ac:dyDescent="0.35">
      <c r="A31" s="14" t="s">
        <v>25</v>
      </c>
      <c r="B31" s="15">
        <f>SUM(B4:B30)</f>
        <v>15954</v>
      </c>
      <c r="C31" s="14"/>
      <c r="D31" s="15">
        <f>SUM(D4:D30)</f>
        <v>14292</v>
      </c>
      <c r="F31" t="s">
        <v>90</v>
      </c>
    </row>
    <row r="32" spans="1:6" x14ac:dyDescent="0.35">
      <c r="A32" s="12"/>
      <c r="B32" s="16"/>
      <c r="C32" s="12"/>
      <c r="D32" s="16"/>
    </row>
    <row r="33" spans="1:7" x14ac:dyDescent="0.35">
      <c r="A33" s="17" t="s">
        <v>26</v>
      </c>
      <c r="B33" s="18">
        <v>8925</v>
      </c>
      <c r="C33" s="17"/>
      <c r="D33" s="18">
        <v>11800</v>
      </c>
      <c r="F33" s="60" t="s">
        <v>97</v>
      </c>
      <c r="G33" s="23"/>
    </row>
    <row r="34" spans="1:7" x14ac:dyDescent="0.35">
      <c r="A34" s="12" t="s">
        <v>78</v>
      </c>
      <c r="B34" s="61">
        <v>43.91</v>
      </c>
      <c r="C34" s="12"/>
      <c r="D34" s="61">
        <v>54.99</v>
      </c>
      <c r="F34" s="62" t="s">
        <v>95</v>
      </c>
    </row>
    <row r="35" spans="1:7" x14ac:dyDescent="0.35">
      <c r="A35" s="12"/>
      <c r="B35" s="63"/>
      <c r="C35" s="12"/>
      <c r="D35" s="63"/>
      <c r="F35" s="83" t="s">
        <v>96</v>
      </c>
    </row>
    <row r="36" spans="1:7" x14ac:dyDescent="0.35">
      <c r="A36" s="12"/>
      <c r="B36" s="63"/>
      <c r="C36" s="12"/>
      <c r="D36" s="63"/>
      <c r="F36" s="62"/>
    </row>
    <row r="37" spans="1:7" ht="18.5" x14ac:dyDescent="0.45">
      <c r="A37" s="75" t="s">
        <v>86</v>
      </c>
      <c r="B37" s="12"/>
      <c r="D37" s="22"/>
    </row>
    <row r="38" spans="1:7" x14ac:dyDescent="0.35">
      <c r="F38" s="19"/>
    </row>
    <row r="39" spans="1:7" x14ac:dyDescent="0.35">
      <c r="A39" s="12" t="s">
        <v>82</v>
      </c>
      <c r="B39" s="12"/>
      <c r="C39" s="12"/>
      <c r="D39" s="21">
        <v>6000</v>
      </c>
      <c r="F39" t="s">
        <v>80</v>
      </c>
    </row>
    <row r="40" spans="1:7" x14ac:dyDescent="0.35">
      <c r="A40" s="64" t="s">
        <v>85</v>
      </c>
      <c r="B40" s="12"/>
      <c r="C40" s="12"/>
      <c r="D40" s="74">
        <v>2000</v>
      </c>
    </row>
    <row r="41" spans="1:7" x14ac:dyDescent="0.35">
      <c r="A41" s="12" t="s">
        <v>79</v>
      </c>
      <c r="C41" s="12"/>
      <c r="D41" s="21">
        <v>3000</v>
      </c>
      <c r="F41" t="s">
        <v>81</v>
      </c>
    </row>
    <row r="42" spans="1:7" x14ac:dyDescent="0.35">
      <c r="A42" s="12"/>
      <c r="C42" s="12"/>
      <c r="D42" s="21"/>
    </row>
    <row r="43" spans="1:7" ht="15" thickBot="1" x14ac:dyDescent="0.4">
      <c r="A43" s="66" t="s">
        <v>83</v>
      </c>
      <c r="D43" s="67">
        <f>D39+D41-D40</f>
        <v>7000</v>
      </c>
      <c r="F43" t="s">
        <v>84</v>
      </c>
    </row>
    <row r="44" spans="1:7" ht="15" thickTop="1" x14ac:dyDescent="0.35"/>
    <row r="45" spans="1:7" x14ac:dyDescent="0.35">
      <c r="D45" s="65"/>
      <c r="F45" s="22"/>
    </row>
    <row r="46" spans="1:7" x14ac:dyDescent="0.35">
      <c r="A46" s="72" t="s">
        <v>89</v>
      </c>
      <c r="D46" s="73">
        <f>D43-D45</f>
        <v>7000</v>
      </c>
      <c r="F46" s="45" t="s">
        <v>65</v>
      </c>
    </row>
    <row r="47" spans="1:7" x14ac:dyDescent="0.35">
      <c r="D47" s="73">
        <v>4000</v>
      </c>
      <c r="F47" t="s">
        <v>87</v>
      </c>
    </row>
  </sheetData>
  <pageMargins left="0.7" right="0.7" top="0.75" bottom="0.75" header="0.3" footer="0.3"/>
  <pageSetup paperSize="9" scale="67" fitToWidth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D1E75-883A-4DF5-86A8-631CAB31038A}">
  <dimension ref="A2:AB89"/>
  <sheetViews>
    <sheetView workbookViewId="0">
      <selection activeCell="J34" sqref="J34"/>
    </sheetView>
  </sheetViews>
  <sheetFormatPr defaultRowHeight="14.5" x14ac:dyDescent="0.35"/>
  <cols>
    <col min="1" max="1" width="17.54296875" bestFit="1" customWidth="1"/>
    <col min="2" max="2" width="15.1796875" customWidth="1"/>
    <col min="3" max="3" width="9.81640625" bestFit="1" customWidth="1"/>
    <col min="4" max="4" width="9.453125" bestFit="1" customWidth="1"/>
    <col min="5" max="5" width="9.81640625" bestFit="1" customWidth="1"/>
    <col min="6" max="6" width="11.1796875" bestFit="1" customWidth="1"/>
    <col min="7" max="7" width="9.90625" bestFit="1" customWidth="1"/>
  </cols>
  <sheetData>
    <row r="2" spans="1:28" ht="21" x14ac:dyDescent="0.5">
      <c r="A2" s="24" t="s">
        <v>42</v>
      </c>
      <c r="B2" s="4"/>
      <c r="F2" s="25" t="s">
        <v>43</v>
      </c>
      <c r="G2" s="3" t="s">
        <v>44</v>
      </c>
    </row>
    <row r="4" spans="1:28" x14ac:dyDescent="0.35">
      <c r="A4" s="26" t="s">
        <v>66</v>
      </c>
      <c r="B4" s="27"/>
      <c r="D4" s="28"/>
      <c r="E4" s="28"/>
      <c r="F4" s="29">
        <v>13487.17</v>
      </c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</row>
    <row r="5" spans="1:28" x14ac:dyDescent="0.35">
      <c r="A5" s="26"/>
      <c r="B5" s="27"/>
      <c r="C5" s="30" t="s">
        <v>45</v>
      </c>
      <c r="D5" s="28"/>
      <c r="E5" s="28"/>
      <c r="F5" s="31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8" x14ac:dyDescent="0.35">
      <c r="A6" s="45" t="s">
        <v>88</v>
      </c>
      <c r="B6" s="4" t="s">
        <v>46</v>
      </c>
      <c r="C6" s="32" t="s">
        <v>47</v>
      </c>
      <c r="D6" s="28">
        <v>3595.86</v>
      </c>
      <c r="E6" s="28"/>
      <c r="F6" s="31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1:28" x14ac:dyDescent="0.35">
      <c r="A7" s="80" t="s">
        <v>48</v>
      </c>
      <c r="B7" s="80"/>
      <c r="C7" s="32"/>
      <c r="D7" s="28"/>
      <c r="E7" s="28"/>
      <c r="F7" s="31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</row>
    <row r="8" spans="1:28" x14ac:dyDescent="0.35">
      <c r="A8" s="33" t="s">
        <v>49</v>
      </c>
      <c r="B8" s="19" t="s">
        <v>50</v>
      </c>
      <c r="C8" s="32" t="s">
        <v>51</v>
      </c>
      <c r="D8" s="34">
        <v>1302.67</v>
      </c>
      <c r="E8" s="28"/>
      <c r="F8" s="31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</row>
    <row r="9" spans="1:28" x14ac:dyDescent="0.35">
      <c r="A9" t="s">
        <v>49</v>
      </c>
      <c r="B9" s="35" t="s">
        <v>52</v>
      </c>
      <c r="C9" s="36" t="s">
        <v>51</v>
      </c>
      <c r="D9" s="34">
        <v>1320</v>
      </c>
      <c r="E9" s="28"/>
      <c r="F9" s="31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</row>
    <row r="10" spans="1:28" x14ac:dyDescent="0.35">
      <c r="A10" t="s">
        <v>49</v>
      </c>
      <c r="B10" s="19" t="s">
        <v>67</v>
      </c>
      <c r="C10" s="32" t="s">
        <v>1</v>
      </c>
      <c r="D10" s="34">
        <v>973.19</v>
      </c>
      <c r="E10" s="28"/>
      <c r="F10" s="31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</row>
    <row r="11" spans="1:28" x14ac:dyDescent="0.35">
      <c r="C11" s="37"/>
      <c r="D11" s="38">
        <f>SUM(D6-D9-D8-D10)</f>
        <v>0</v>
      </c>
      <c r="E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</row>
    <row r="12" spans="1:28" x14ac:dyDescent="0.35">
      <c r="B12" s="47" t="s">
        <v>68</v>
      </c>
      <c r="C12" s="48" t="s">
        <v>1</v>
      </c>
      <c r="D12" s="49">
        <v>3439.83</v>
      </c>
      <c r="E12" s="28"/>
      <c r="F12" s="70">
        <f>D12</f>
        <v>3439.83</v>
      </c>
      <c r="G12" s="28" t="s">
        <v>69</v>
      </c>
      <c r="H12" s="28" t="s">
        <v>70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</row>
    <row r="13" spans="1:28" x14ac:dyDescent="0.35">
      <c r="B13" s="33"/>
      <c r="C13" s="59"/>
      <c r="D13" s="28"/>
      <c r="E13" s="28"/>
      <c r="F13" s="39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</row>
    <row r="14" spans="1:28" x14ac:dyDescent="0.35">
      <c r="B14" s="33"/>
      <c r="C14" s="59"/>
      <c r="D14" s="28"/>
      <c r="E14" s="28"/>
      <c r="F14" s="39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</row>
    <row r="15" spans="1:28" x14ac:dyDescent="0.35">
      <c r="B15" s="40"/>
      <c r="C15" s="37"/>
      <c r="D15" s="28"/>
      <c r="E15" s="28"/>
      <c r="F15" s="39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</row>
    <row r="16" spans="1:28" x14ac:dyDescent="0.35">
      <c r="A16" s="80" t="s">
        <v>73</v>
      </c>
      <c r="B16" s="80"/>
      <c r="C16" s="3" t="s">
        <v>71</v>
      </c>
      <c r="E16" t="s">
        <v>74</v>
      </c>
      <c r="F16" s="41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</row>
    <row r="17" spans="1:28" x14ac:dyDescent="0.35">
      <c r="A17" s="81" t="s">
        <v>53</v>
      </c>
      <c r="B17" s="81"/>
      <c r="C17" s="68" t="s">
        <v>47</v>
      </c>
      <c r="D17" s="51">
        <v>2000</v>
      </c>
      <c r="E17" s="52"/>
      <c r="F17" s="53">
        <f>D17</f>
        <v>2000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</row>
    <row r="18" spans="1:28" x14ac:dyDescent="0.35">
      <c r="A18" s="81" t="s">
        <v>54</v>
      </c>
      <c r="B18" s="81"/>
      <c r="C18" s="50" t="s">
        <v>51</v>
      </c>
      <c r="D18" s="51">
        <v>2000</v>
      </c>
      <c r="E18" s="52"/>
      <c r="F18" s="53">
        <v>2000</v>
      </c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</row>
    <row r="19" spans="1:28" x14ac:dyDescent="0.35">
      <c r="C19" s="54" t="s">
        <v>1</v>
      </c>
      <c r="D19" s="51">
        <v>2000</v>
      </c>
      <c r="E19" s="55">
        <v>4000</v>
      </c>
      <c r="F19" s="56">
        <v>2000</v>
      </c>
      <c r="G19" s="28" t="s">
        <v>56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</row>
    <row r="20" spans="1:28" x14ac:dyDescent="0.35">
      <c r="C20" s="32" t="s">
        <v>39</v>
      </c>
      <c r="D20" s="57">
        <v>2000</v>
      </c>
      <c r="E20" s="28">
        <v>6000</v>
      </c>
      <c r="F20" s="31"/>
      <c r="G20" s="28" t="s">
        <v>57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</row>
    <row r="21" spans="1:28" x14ac:dyDescent="0.35">
      <c r="C21" s="32" t="s">
        <v>58</v>
      </c>
      <c r="D21" s="43" t="s">
        <v>55</v>
      </c>
      <c r="E21" s="28">
        <v>8000</v>
      </c>
      <c r="F21" s="31"/>
      <c r="G21" s="28" t="s">
        <v>59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</row>
    <row r="22" spans="1:28" x14ac:dyDescent="0.35">
      <c r="C22" s="36" t="s">
        <v>60</v>
      </c>
      <c r="D22" s="44" t="s">
        <v>55</v>
      </c>
      <c r="E22" s="42">
        <v>10000</v>
      </c>
      <c r="F22" s="31"/>
      <c r="G22" s="28" t="s">
        <v>61</v>
      </c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x14ac:dyDescent="0.35">
      <c r="A23" s="80" t="s">
        <v>62</v>
      </c>
      <c r="B23" s="80"/>
      <c r="C23" s="32"/>
      <c r="D23" s="43"/>
      <c r="E23" s="28"/>
      <c r="F23" s="31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x14ac:dyDescent="0.35">
      <c r="A24" s="77" t="s">
        <v>63</v>
      </c>
      <c r="B24" s="77"/>
      <c r="C24" s="32" t="s">
        <v>1</v>
      </c>
      <c r="D24" s="28">
        <v>4500</v>
      </c>
      <c r="E24" s="58" t="s">
        <v>72</v>
      </c>
      <c r="F24" s="39">
        <v>0</v>
      </c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x14ac:dyDescent="0.35">
      <c r="A25" s="77" t="s">
        <v>64</v>
      </c>
      <c r="B25" s="77"/>
      <c r="C25" s="32" t="s">
        <v>1</v>
      </c>
      <c r="D25" s="28">
        <v>1500</v>
      </c>
      <c r="E25" s="58" t="s">
        <v>72</v>
      </c>
      <c r="F25" s="39">
        <v>0</v>
      </c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x14ac:dyDescent="0.35">
      <c r="A26" s="40"/>
      <c r="B26" s="40"/>
      <c r="C26" s="32"/>
      <c r="D26" s="28"/>
      <c r="E26" s="28"/>
      <c r="F26" s="39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x14ac:dyDescent="0.35">
      <c r="B27" s="78" t="s">
        <v>75</v>
      </c>
      <c r="C27" s="78"/>
      <c r="D27" s="78"/>
      <c r="E27" s="78"/>
      <c r="F27" s="69">
        <f>SUM(F17:F26)</f>
        <v>6000</v>
      </c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x14ac:dyDescent="0.35">
      <c r="B28" s="79" t="s">
        <v>76</v>
      </c>
      <c r="C28" s="79"/>
      <c r="D28" s="79"/>
      <c r="E28" s="79"/>
      <c r="F28" s="71">
        <f>F12</f>
        <v>3439.83</v>
      </c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9.5" customHeight="1" thickBot="1" x14ac:dyDescent="0.5">
      <c r="A29" s="82" t="s">
        <v>91</v>
      </c>
      <c r="B29" s="82"/>
      <c r="C29" s="82"/>
      <c r="D29" s="82"/>
      <c r="E29" s="82"/>
      <c r="F29" s="76">
        <f>F4-F27-F28</f>
        <v>4047.34</v>
      </c>
      <c r="G29" s="28" t="s">
        <v>77</v>
      </c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2" customHeight="1" thickTop="1" x14ac:dyDescent="0.35">
      <c r="C30" s="32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2" customHeight="1" x14ac:dyDescent="0.35">
      <c r="C31" s="32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2" customHeight="1" x14ac:dyDescent="0.35">
      <c r="C32" s="32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3:28" ht="12" customHeight="1" x14ac:dyDescent="0.35">
      <c r="C33" s="32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3:28" x14ac:dyDescent="0.35">
      <c r="C34" s="32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3:28" x14ac:dyDescent="0.35">
      <c r="C35" s="32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3:28" x14ac:dyDescent="0.35">
      <c r="C36" s="32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3:28" x14ac:dyDescent="0.35">
      <c r="C37" s="32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3:28" x14ac:dyDescent="0.35">
      <c r="C38" s="32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3:28" x14ac:dyDescent="0.35">
      <c r="C39" s="32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3:28" x14ac:dyDescent="0.35">
      <c r="C40" s="32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3:28" x14ac:dyDescent="0.35">
      <c r="C41" s="46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3:28" x14ac:dyDescent="0.35">
      <c r="C42" s="46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3:28" x14ac:dyDescent="0.35">
      <c r="C43" s="46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3:28" x14ac:dyDescent="0.35">
      <c r="C44" s="46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3:28" x14ac:dyDescent="0.35">
      <c r="C45" s="46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3:28" x14ac:dyDescent="0.35">
      <c r="C46" s="46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3:28" x14ac:dyDescent="0.35">
      <c r="C47" s="46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3:28" x14ac:dyDescent="0.35">
      <c r="C48" s="46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3:28" x14ac:dyDescent="0.35">
      <c r="C49" s="46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3:28" x14ac:dyDescent="0.35">
      <c r="C50" s="46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3:28" x14ac:dyDescent="0.35">
      <c r="C51" s="46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3:28" x14ac:dyDescent="0.35">
      <c r="C52" s="46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3:28" x14ac:dyDescent="0.35">
      <c r="C53" s="46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3:28" x14ac:dyDescent="0.35">
      <c r="C54" s="46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3:28" x14ac:dyDescent="0.35">
      <c r="C55" s="46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3:28" x14ac:dyDescent="0.35">
      <c r="C56" s="46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3:28" x14ac:dyDescent="0.35">
      <c r="C57" s="46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3:28" x14ac:dyDescent="0.35">
      <c r="C58" s="46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3:28" x14ac:dyDescent="0.35">
      <c r="C59" s="46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3:28" x14ac:dyDescent="0.35">
      <c r="C60" s="46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3:28" x14ac:dyDescent="0.35">
      <c r="C61" s="46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3:28" x14ac:dyDescent="0.35">
      <c r="C62" s="46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3:28" x14ac:dyDescent="0.35">
      <c r="C63" s="46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3:28" x14ac:dyDescent="0.35">
      <c r="C64" s="46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3:28" x14ac:dyDescent="0.35">
      <c r="C65" s="46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3:28" x14ac:dyDescent="0.35">
      <c r="C66" s="46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3:28" x14ac:dyDescent="0.35">
      <c r="C67" s="46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3:28" x14ac:dyDescent="0.35">
      <c r="C68" s="46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</row>
    <row r="69" spans="3:28" x14ac:dyDescent="0.35">
      <c r="C69" s="46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3:28" x14ac:dyDescent="0.35">
      <c r="C70" s="46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3:28" x14ac:dyDescent="0.35">
      <c r="C71" s="46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3:28" x14ac:dyDescent="0.35">
      <c r="C72" s="46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3:28" x14ac:dyDescent="0.35">
      <c r="C73" s="46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3:28" x14ac:dyDescent="0.35">
      <c r="C74" s="46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3:28" x14ac:dyDescent="0.35">
      <c r="C75" s="46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3:28" x14ac:dyDescent="0.35">
      <c r="C76" s="46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3:28" x14ac:dyDescent="0.35">
      <c r="C77" s="46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3:28" x14ac:dyDescent="0.35">
      <c r="C78" s="46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3:28" x14ac:dyDescent="0.35"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3:28" x14ac:dyDescent="0.35"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3:28" x14ac:dyDescent="0.35"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3:28" x14ac:dyDescent="0.35"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3:28" x14ac:dyDescent="0.35"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3:28" x14ac:dyDescent="0.35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3:28" x14ac:dyDescent="0.35"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3:28" x14ac:dyDescent="0.35"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3:28" x14ac:dyDescent="0.35"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3:28" x14ac:dyDescent="0.35"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3:28" x14ac:dyDescent="0.35"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</sheetData>
  <mergeCells count="10">
    <mergeCell ref="A29:E29"/>
    <mergeCell ref="A25:B25"/>
    <mergeCell ref="B27:E27"/>
    <mergeCell ref="B28:E28"/>
    <mergeCell ref="A7:B7"/>
    <mergeCell ref="A16:B16"/>
    <mergeCell ref="A17:B17"/>
    <mergeCell ref="A18:B18"/>
    <mergeCell ref="A23:B23"/>
    <mergeCell ref="A24:B24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25-26</vt:lpstr>
      <vt:lpstr>Reserves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Broadwell Parish Council</dc:creator>
  <cp:lastModifiedBy>Broadwell Parish Council</cp:lastModifiedBy>
  <cp:lastPrinted>2025-01-14T14:41:55Z</cp:lastPrinted>
  <dcterms:created xsi:type="dcterms:W3CDTF">2024-11-13T15:36:00Z</dcterms:created>
  <dcterms:modified xsi:type="dcterms:W3CDTF">2025-01-24T12:29:30Z</dcterms:modified>
</cp:coreProperties>
</file>